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2018-02 SAR site\"/>
    </mc:Choice>
  </mc:AlternateContent>
  <bookViews>
    <workbookView xWindow="240" yWindow="60" windowWidth="20115" windowHeight="10545" activeTab="3"/>
  </bookViews>
  <sheets>
    <sheet name="tusuv" sheetId="1" r:id="rId1"/>
    <sheet name="5 saya" sheetId="2" r:id="rId2"/>
    <sheet name="tsalingaas busad" sheetId="3" r:id="rId3"/>
    <sheet name="oron toonii medee" sheetId="4" r:id="rId4"/>
    <sheet name="Tusviin oorchlolt" sheetId="6" r:id="rId5"/>
  </sheets>
  <calcPr calcId="152511"/>
</workbook>
</file>

<file path=xl/calcChain.xml><?xml version="1.0" encoding="utf-8"?>
<calcChain xmlns="http://schemas.openxmlformats.org/spreadsheetml/2006/main">
  <c r="D10" i="2" l="1"/>
  <c r="F31" i="1"/>
  <c r="C11" i="2"/>
  <c r="C10" i="2"/>
  <c r="F22" i="6" l="1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K21" i="4"/>
  <c r="E21" i="4"/>
  <c r="F21" i="4"/>
  <c r="G21" i="4"/>
  <c r="H21" i="4"/>
  <c r="I21" i="4"/>
  <c r="J21" i="4"/>
  <c r="D21" i="4"/>
  <c r="F9" i="1" l="1"/>
  <c r="F7" i="6"/>
  <c r="F8" i="1"/>
</calcChain>
</file>

<file path=xl/sharedStrings.xml><?xml version="1.0" encoding="utf-8"?>
<sst xmlns="http://schemas.openxmlformats.org/spreadsheetml/2006/main" count="130" uniqueCount="121">
  <si>
    <t>SORT_ID</t>
  </si>
  <si>
    <t>ҮЗҮҮЛЭЛТ</t>
  </si>
  <si>
    <t>МӨР</t>
  </si>
  <si>
    <t>ТӨЛӨВЛӨГӨӨ</t>
  </si>
  <si>
    <t>ГҮЙЦЭТГЭЛ</t>
  </si>
  <si>
    <t>II. НИЙТ ЗАРЛАГЫН ДҮН</t>
  </si>
  <si>
    <t>УРСГАЛ ЗАРДЛЫН ДҮН</t>
  </si>
  <si>
    <t>БАРАА ҮЙЛЧИЛГЭЭНИЙ ЗАРДАЛ</t>
  </si>
  <si>
    <t>Цалин хөлс болон нэмэгдэл урамшил</t>
  </si>
  <si>
    <t>Ажил олгогчоос нийгмийн даатгалд төлөгдөх шимтгэл</t>
  </si>
  <si>
    <t>Байр ашиглалтай холбоотой тогтмол зардал</t>
  </si>
  <si>
    <t>Хангамж бараа материалын зардал</t>
  </si>
  <si>
    <t>Тээвэр шатахуун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</si>
  <si>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</si>
  <si>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</si>
  <si>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</si>
  <si>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</si>
  <si>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УРСГАЛ ШИЛЖҮҮЛЭГ</t>
  </si>
  <si>
    <t>Д/д</t>
  </si>
  <si>
    <t>Тухайн жилд худалдан авсан бараа, ажил, үйлчилгээний нэр</t>
  </si>
  <si>
    <t>Гэрээний дүн</t>
  </si>
  <si>
    <t>Санхүүжилт /өссөн дүнгээр/</t>
  </si>
  <si>
    <t>Бараа, ажил үйлчилгээ нийлүүлэгч</t>
  </si>
  <si>
    <t>Нэр</t>
  </si>
  <si>
    <t>Хаяг</t>
  </si>
  <si>
    <t>Гэрэл цахилгаан</t>
  </si>
  <si>
    <t>УБЦТС ТӨК</t>
  </si>
  <si>
    <t>БЗД</t>
  </si>
  <si>
    <t>Түлш халаалт</t>
  </si>
  <si>
    <t>УБДС ТӨК</t>
  </si>
  <si>
    <t>Петростар ХХК</t>
  </si>
  <si>
    <t>СБД, Ерөнхий сайд амарын гудамж</t>
  </si>
  <si>
    <t>Сувагчлалын түрээс</t>
  </si>
  <si>
    <t>МХс ТӨК</t>
  </si>
  <si>
    <t>Тусгай дугааруудын сувгийн төлбөр</t>
  </si>
  <si>
    <t>МЦХ ХК</t>
  </si>
  <si>
    <t>Ээлжийн албх хаагчдын нормын хоол</t>
  </si>
  <si>
    <t>Хүрэн цастын хишиг ХХК</t>
  </si>
  <si>
    <t>Дансны дугаар</t>
  </si>
  <si>
    <t>Дансны нэр</t>
  </si>
  <si>
    <t>Огноо</t>
  </si>
  <si>
    <t>Харилцагч байгууллага</t>
  </si>
  <si>
    <t>Орлого</t>
  </si>
  <si>
    <t>Зарлага</t>
  </si>
  <si>
    <t>Гүйлгээний утга</t>
  </si>
  <si>
    <t>Төрийн сан</t>
  </si>
  <si>
    <t>Сангийн яам</t>
  </si>
  <si>
    <t>Санхүүжилт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</si>
  <si>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</si>
  <si>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</si>
  <si>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</si>
  <si>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</si>
  <si>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Зөрүү</t>
  </si>
  <si>
    <t>Зөрүүний тайлбар</t>
  </si>
  <si>
    <t>Тэтгэвэрт гарсан</t>
  </si>
  <si>
    <t>6-аас дээш  сарын урт хугацааны сургалтанд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</si>
  <si>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</si>
  <si>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</si>
  <si>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</si>
  <si>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 Төсвийн байгууллага</t>
  </si>
  <si>
    <t>Улс төрийн албан хаагч</t>
  </si>
  <si>
    <t>Төрийн захиргааны албан хаагч (ТЗ)</t>
  </si>
  <si>
    <t>Төрийн тусгай албан хаагч (ТТ)</t>
  </si>
  <si>
    <t>Ажлын албаны албан хаагч (АА)</t>
  </si>
  <si>
    <t>Сургуулийн өмнөх боловсрол болон бага, дунд боловсролын албан хаагч (ТБД)</t>
  </si>
  <si>
    <t>Шинжлэх ухааны салбарын төрийн үйлчилгээний албан хаагч (ТШУ)</t>
  </si>
  <si>
    <t>Соёл урлагийн салбарын төрийн үйлчилгээний  албан хаагч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</si>
  <si>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</si>
  <si>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</si>
  <si>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1.10.</t>
  </si>
  <si>
    <t>Төрийн үйлчилгээний бусад албан хаагч</t>
  </si>
  <si>
    <t>Гэрээт ажилтан</t>
  </si>
  <si>
    <t>Нийт орон тоо</t>
  </si>
  <si>
    <t>2. ТААНБ</t>
  </si>
  <si>
    <t>Төлөөлөн удирдах зөвлөл</t>
  </si>
  <si>
    <t>Удирдах албан тушаалтан</t>
  </si>
  <si>
    <t>Ажилчид</t>
  </si>
  <si>
    <t>Үлдэгдэл</t>
  </si>
  <si>
    <t>Нормативт зардал</t>
  </si>
  <si>
    <t>БАТЛАГДСАН ТӨСВИЙН ГҮЙЦЭТГЭЛ, ХЭМНЭЛТ ХЭТРЭЛТ</t>
  </si>
  <si>
    <t>БАТЛАГДСАН ОРОН ТООНД ОРСОН ӨӨРЧЛӨЛТ</t>
  </si>
  <si>
    <t>ЦАЛИНГААС БУСАД 5 САЯ ТӨГРӨГӨӨС ДЭЭШ ҮНИЙН ДҮН БҮХИЙ ОРЛОГО,ЗАРЛАГЫН МӨНГӨН ГҮЙЛГЭЭ</t>
  </si>
  <si>
    <t>5 САЯ ТӨГРӨГӨӨС ДЭЭШ ҮНИЙН ДҮН БҮХИЙ ХУДАЛДАН АВСАН БАРАА, АЖИЛ ҮЙЛЧИЛГЭЭНИЙ НЭР</t>
  </si>
  <si>
    <t>Д/Д</t>
  </si>
  <si>
    <t>Төсвийн байгууллага/ эдийн засгийн ангилал</t>
  </si>
  <si>
    <t>Батлагдсан төсөв</t>
  </si>
  <si>
    <t>Гүйцэтгэл /өссөн дүнгээр/</t>
  </si>
  <si>
    <t>Хэмнэлт/ хэтрэлт</t>
  </si>
  <si>
    <t>жилээр</t>
  </si>
  <si>
    <t>тайлант үе /өссөн дүнгээр/</t>
  </si>
  <si>
    <t>дүн</t>
  </si>
  <si>
    <t>НИЙТ ЗАРЛАГА ба ЦЭВЭР ЗЭЭЛИЙН ДҮН</t>
  </si>
  <si>
    <t>БАРАА, ҮЙЛЧИЛГЭЭНИЙ ЗАРДАЛ</t>
  </si>
  <si>
    <t>Цалин, хөлс болон нэмэгдэл урамшил</t>
  </si>
  <si>
    <t>Ажил олгогчоос нийгмийн даатгалд төлөх шимтгэл</t>
  </si>
  <si>
    <t xml:space="preserve">                  Байр ашиглалттай холбоотой тогтмол зардал</t>
  </si>
  <si>
    <t xml:space="preserve">                  Хангамж, бараа материалын зардал</t>
  </si>
  <si>
    <t xml:space="preserve">                  Нормативт зардал</t>
  </si>
  <si>
    <t xml:space="preserve">                  Эд хогшил, урсгал засварын зардал</t>
  </si>
  <si>
    <t xml:space="preserve">                  Томилолт, зочны зардал</t>
  </si>
  <si>
    <t>Бусдаар гүйцэтгүүлсэн ажил, үйлчилгээний төлбөр, хураамж</t>
  </si>
  <si>
    <t xml:space="preserve">           ТАТААС</t>
  </si>
  <si>
    <t>ТӨСӨВТ ОРСОН НЭМЭЛТ ӨӨРЧЛӨЛТ</t>
  </si>
  <si>
    <t>Тайлбар</t>
  </si>
  <si>
    <t>Ажил олгогчоос олгох тэтгэмж, урамшуулал, дэмжлэг</t>
  </si>
  <si>
    <t>НИЙГМИЙН ХАМГААЛАЛ</t>
  </si>
  <si>
    <t>УРСГАЛ ШИЛЖЛЭГ</t>
  </si>
  <si>
    <t>УРСГАЛ ЗАРДАЛ</t>
  </si>
  <si>
    <t>2018 ОНЫ 1 ДҮГЭЭР САР</t>
  </si>
  <si>
    <t>Голомт</t>
  </si>
  <si>
    <t>МХС ХХК-ийн Улаанбаатар хот дахь салбар</t>
  </si>
  <si>
    <t>сувагчлалын түрээс</t>
  </si>
  <si>
    <t>Ажил олгогчоос олгох тэтгэмж урамшуулал</t>
  </si>
  <si>
    <t>Улсын төсвөөс санхүүжих</t>
  </si>
  <si>
    <t>Хөрөнгийн зардал</t>
  </si>
  <si>
    <t>Хөрөнгө оруулалт</t>
  </si>
  <si>
    <t>Тоног төхөөрөмж</t>
  </si>
  <si>
    <t>Тэмцээн уралдааны зардал нь 3 дугаар сард зарцуулагдана.</t>
  </si>
  <si>
    <t>3 дугаар сард зарцуулагдана.</t>
  </si>
  <si>
    <t>2018 ОНЫ 2 ДУГААР САР</t>
  </si>
  <si>
    <t>2018 ОНЫ 2 ДҮГЭЭР САР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</si>
</sst>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_);[Red]_(* \(#,##0.00\);_(* &quot;-&quot;??_);_(@_)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9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vertical="center"/>
    </xf>
    <xf numFmtId="164" fontId="2" fillId="0" borderId="1" xfId="0" applyNumberFormat="1" applyFont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43" fontId="1" fillId="0" borderId="1" xfId="0" applyNumberFormat="1" applyFont="1" applyBorder="1"/>
    <xf numFmtId="43" fontId="1" fillId="0" borderId="1" xfId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31"/>
  <sheetViews>
    <sheetView topLeftCell="A8" workbookViewId="0">
      <selection activeCell="G21" sqref="G21"/>
    </sheetView>
  </sheetViews>
  <sheetFormatPr defaultRowHeight="12.75" x14ac:dyDescent="0.2"/>
  <cols>
    <col min="1" max="1" width="5.85546875" style="10" customWidth="1"/>
    <col min="2" max="2" width="52.42578125" style="9" customWidth="1"/>
    <col min="3" max="3" width="17.140625" style="9" customWidth="1"/>
    <col min="4" max="4" width="16.42578125" style="9" customWidth="1"/>
    <col min="5" max="5" width="16.28515625" style="9" customWidth="1"/>
    <col min="6" max="6" width="16" style="9" customWidth="1"/>
    <col min="7" max="7" width="33.7109375" style="9" customWidth="1"/>
    <col min="8" max="16384" width="9.140625" style="9"/>
  </cols>
  <sheetData>
    <row r="5" spans="1:7" x14ac:dyDescent="0.2">
      <c r="A5" s="47" t="s">
        <v>79</v>
      </c>
      <c r="B5" s="47"/>
      <c r="C5" s="47"/>
      <c r="D5" s="47"/>
      <c r="E5" s="47"/>
      <c r="F5" s="47"/>
    </row>
    <row r="6" spans="1:7" x14ac:dyDescent="0.2">
      <c r="E6" s="9" t="s">
        <v>119</v>
      </c>
    </row>
    <row r="7" spans="1:7" ht="29.25" customHeight="1" x14ac:dyDescent="0.2">
      <c r="A7" s="11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77</v>
      </c>
      <c r="G7" s="31" t="s">
        <v>103</v>
      </c>
    </row>
    <row r="8" spans="1:7" x14ac:dyDescent="0.2">
      <c r="A8" s="13">
        <v>42</v>
      </c>
      <c r="B8" s="14" t="s">
        <v>5</v>
      </c>
      <c r="C8" s="15">
        <v>3132195100</v>
      </c>
      <c r="D8" s="38">
        <v>444036200</v>
      </c>
      <c r="E8" s="38">
        <v>391478219.23000002</v>
      </c>
      <c r="F8" s="15">
        <f>+D8-E8</f>
        <v>52557980.769999981</v>
      </c>
      <c r="G8" s="28"/>
    </row>
    <row r="9" spans="1:7" x14ac:dyDescent="0.2">
      <c r="A9" s="13">
        <v>43</v>
      </c>
      <c r="B9" s="14" t="s">
        <v>6</v>
      </c>
      <c r="C9" s="15">
        <v>3132195100</v>
      </c>
      <c r="D9" s="38">
        <v>444036200</v>
      </c>
      <c r="E9" s="38">
        <v>391478219.23000002</v>
      </c>
      <c r="F9" s="15">
        <f t="shared" ref="F9:F23" si="0">+D9-E9</f>
        <v>52557980.769999981</v>
      </c>
      <c r="G9" s="29"/>
    </row>
    <row r="10" spans="1:7" x14ac:dyDescent="0.2">
      <c r="A10" s="13">
        <v>44</v>
      </c>
      <c r="B10" s="14" t="s">
        <v>7</v>
      </c>
      <c r="C10" s="15">
        <v>2832195100</v>
      </c>
      <c r="D10" s="38">
        <v>441536200</v>
      </c>
      <c r="E10" s="38">
        <v>388978219.23000002</v>
      </c>
      <c r="F10" s="15">
        <f t="shared" si="0"/>
        <v>52557980.769999981</v>
      </c>
      <c r="G10" s="29"/>
    </row>
    <row r="11" spans="1:7" s="19" customFormat="1" x14ac:dyDescent="0.2">
      <c r="A11" s="17">
        <v>45</v>
      </c>
      <c r="B11" s="18" t="s">
        <v>8</v>
      </c>
      <c r="C11" s="16">
        <v>2537889200</v>
      </c>
      <c r="D11" s="38">
        <v>341536200</v>
      </c>
      <c r="E11" s="38">
        <v>334532029</v>
      </c>
      <c r="F11" s="16">
        <f t="shared" si="0"/>
        <v>7004171</v>
      </c>
      <c r="G11" s="30"/>
    </row>
    <row r="12" spans="1:7" x14ac:dyDescent="0.2">
      <c r="A12" s="13">
        <v>51</v>
      </c>
      <c r="B12" s="14" t="s">
        <v>9</v>
      </c>
      <c r="C12" s="15">
        <v>44703700</v>
      </c>
      <c r="D12" s="38">
        <v>6830800</v>
      </c>
      <c r="E12" s="38">
        <v>6830800</v>
      </c>
      <c r="F12" s="15">
        <f t="shared" si="0"/>
        <v>0</v>
      </c>
      <c r="G12" s="29"/>
    </row>
    <row r="13" spans="1:7" x14ac:dyDescent="0.2">
      <c r="A13" s="13">
        <v>57</v>
      </c>
      <c r="B13" s="14" t="s">
        <v>10</v>
      </c>
      <c r="C13" s="15">
        <v>80525300</v>
      </c>
      <c r="D13" s="38">
        <v>14262700</v>
      </c>
      <c r="E13" s="38">
        <v>14201205.129999999</v>
      </c>
      <c r="F13" s="15">
        <f t="shared" si="0"/>
        <v>61494.870000001043</v>
      </c>
      <c r="G13" s="29"/>
    </row>
    <row r="14" spans="1:7" x14ac:dyDescent="0.2">
      <c r="A14" s="13">
        <v>62</v>
      </c>
      <c r="B14" s="14" t="s">
        <v>11</v>
      </c>
      <c r="C14" s="15">
        <v>152774500</v>
      </c>
      <c r="D14" s="38">
        <v>38995100</v>
      </c>
      <c r="E14" s="38">
        <v>21500252.100000001</v>
      </c>
      <c r="F14" s="15">
        <f t="shared" si="0"/>
        <v>17494847.899999999</v>
      </c>
      <c r="G14" s="29" t="s">
        <v>118</v>
      </c>
    </row>
    <row r="15" spans="1:7" x14ac:dyDescent="0.2">
      <c r="A15" s="13">
        <v>69</v>
      </c>
      <c r="B15" s="14" t="s">
        <v>78</v>
      </c>
      <c r="C15" s="15">
        <v>63025700</v>
      </c>
      <c r="D15" s="38">
        <v>13109100</v>
      </c>
      <c r="E15" s="38">
        <v>6032400</v>
      </c>
      <c r="F15" s="15">
        <f t="shared" si="0"/>
        <v>7076700</v>
      </c>
      <c r="G15" s="29"/>
    </row>
    <row r="16" spans="1:7" x14ac:dyDescent="0.2">
      <c r="A16" s="13">
        <v>73</v>
      </c>
      <c r="B16" s="14" t="s">
        <v>13</v>
      </c>
      <c r="C16" s="15">
        <v>103191600</v>
      </c>
      <c r="D16" s="38">
        <v>12532200</v>
      </c>
      <c r="E16" s="38">
        <v>4035133</v>
      </c>
      <c r="F16" s="15">
        <f t="shared" si="0"/>
        <v>8497067</v>
      </c>
      <c r="G16" s="29" t="s">
        <v>118</v>
      </c>
    </row>
    <row r="17" spans="1:7" x14ac:dyDescent="0.2">
      <c r="A17" s="13">
        <v>78</v>
      </c>
      <c r="B17" s="14" t="s">
        <v>14</v>
      </c>
      <c r="C17" s="15">
        <v>2366000</v>
      </c>
      <c r="D17" s="38">
        <v>1183000</v>
      </c>
      <c r="E17" s="38">
        <v>196000</v>
      </c>
      <c r="F17" s="15">
        <f t="shared" si="0"/>
        <v>987000</v>
      </c>
      <c r="G17" s="29"/>
    </row>
    <row r="18" spans="1:7" x14ac:dyDescent="0.2">
      <c r="A18" s="13">
        <v>82</v>
      </c>
      <c r="B18" s="14" t="s">
        <v>15</v>
      </c>
      <c r="C18" s="15">
        <v>26634000</v>
      </c>
      <c r="D18" s="38">
        <v>6966000</v>
      </c>
      <c r="E18" s="38">
        <v>1220400</v>
      </c>
      <c r="F18" s="15">
        <f t="shared" si="0"/>
        <v>5745600</v>
      </c>
      <c r="G18" s="29" t="s">
        <v>118</v>
      </c>
    </row>
    <row r="19" spans="1:7" s="19" customFormat="1" ht="27" customHeight="1" x14ac:dyDescent="0.2">
      <c r="A19" s="17">
        <v>92</v>
      </c>
      <c r="B19" s="18" t="s">
        <v>16</v>
      </c>
      <c r="C19" s="16">
        <v>15451100</v>
      </c>
      <c r="D19" s="38">
        <v>6121100</v>
      </c>
      <c r="E19" s="38">
        <v>430000</v>
      </c>
      <c r="F19" s="16">
        <f t="shared" si="0"/>
        <v>5691100</v>
      </c>
      <c r="G19" s="30" t="s">
        <v>117</v>
      </c>
    </row>
    <row r="20" spans="1:7" x14ac:dyDescent="0.2">
      <c r="A20" s="13"/>
      <c r="B20" s="14"/>
      <c r="C20" s="15"/>
      <c r="D20" s="38"/>
      <c r="E20" s="38"/>
      <c r="F20" s="15">
        <f t="shared" si="0"/>
        <v>0</v>
      </c>
      <c r="G20" s="29"/>
    </row>
    <row r="21" spans="1:7" s="19" customFormat="1" ht="25.5" customHeight="1" x14ac:dyDescent="0.2">
      <c r="A21" s="17">
        <v>101</v>
      </c>
      <c r="B21" s="18" t="s">
        <v>17</v>
      </c>
      <c r="C21" s="16">
        <v>294305900</v>
      </c>
      <c r="D21" s="38">
        <v>2500000</v>
      </c>
      <c r="E21" s="38">
        <v>2500000</v>
      </c>
      <c r="F21" s="16">
        <f>+D21-E21</f>
        <v>0</v>
      </c>
      <c r="G21" s="30"/>
    </row>
    <row r="22" spans="1:7" x14ac:dyDescent="0.2">
      <c r="A22" s="13"/>
      <c r="B22" s="14"/>
      <c r="C22" s="16"/>
      <c r="D22" s="38"/>
      <c r="E22" s="38"/>
      <c r="F22" s="16">
        <f t="shared" si="0"/>
        <v>0</v>
      </c>
      <c r="G22" s="29"/>
    </row>
    <row r="23" spans="1:7" x14ac:dyDescent="0.2">
      <c r="A23" s="13">
        <v>106</v>
      </c>
      <c r="B23" s="14" t="s">
        <v>112</v>
      </c>
      <c r="C23" s="16">
        <v>294305900</v>
      </c>
      <c r="D23" s="38">
        <v>2500000</v>
      </c>
      <c r="E23" s="38">
        <v>2500000</v>
      </c>
      <c r="F23" s="16">
        <f t="shared" si="0"/>
        <v>0</v>
      </c>
      <c r="G23" s="29"/>
    </row>
    <row r="24" spans="1:7" x14ac:dyDescent="0.2">
      <c r="A24" s="33"/>
      <c r="B24" s="29"/>
      <c r="C24" s="29"/>
      <c r="D24" s="29"/>
      <c r="E24" s="29"/>
      <c r="F24" s="29"/>
      <c r="G24" s="29"/>
    </row>
    <row r="25" spans="1:7" x14ac:dyDescent="0.2">
      <c r="A25" s="33"/>
      <c r="B25" s="29" t="s">
        <v>114</v>
      </c>
      <c r="C25" s="46">
        <v>300000000</v>
      </c>
      <c r="D25" s="45"/>
      <c r="E25" s="29"/>
      <c r="F25" s="29"/>
      <c r="G25" s="29"/>
    </row>
    <row r="26" spans="1:7" x14ac:dyDescent="0.2">
      <c r="A26" s="33"/>
      <c r="B26" s="29" t="s">
        <v>115</v>
      </c>
      <c r="C26" s="46">
        <v>300000000</v>
      </c>
      <c r="D26" s="45"/>
      <c r="E26" s="29"/>
      <c r="F26" s="29"/>
      <c r="G26" s="29"/>
    </row>
    <row r="27" spans="1:7" x14ac:dyDescent="0.2">
      <c r="A27" s="33"/>
      <c r="B27" s="29"/>
      <c r="C27" s="29"/>
      <c r="D27" s="45"/>
      <c r="E27" s="29"/>
      <c r="F27" s="29"/>
      <c r="G27" s="29"/>
    </row>
    <row r="28" spans="1:7" x14ac:dyDescent="0.2">
      <c r="A28" s="33"/>
      <c r="B28" s="29" t="s">
        <v>116</v>
      </c>
      <c r="C28" s="46">
        <v>300000000</v>
      </c>
      <c r="D28" s="45"/>
      <c r="E28" s="29"/>
      <c r="F28" s="29"/>
      <c r="G28" s="29"/>
    </row>
    <row r="29" spans="1:7" x14ac:dyDescent="0.2">
      <c r="A29" s="33"/>
      <c r="B29" s="29"/>
      <c r="C29" s="29"/>
      <c r="D29" s="29"/>
      <c r="E29" s="29"/>
      <c r="F29" s="29"/>
      <c r="G29" s="29"/>
    </row>
    <row r="30" spans="1:7" x14ac:dyDescent="0.2">
      <c r="A30" s="33"/>
      <c r="B30" s="29"/>
      <c r="C30" s="29"/>
      <c r="D30" s="29"/>
      <c r="E30" s="29"/>
      <c r="F30" s="29"/>
      <c r="G30" s="29"/>
    </row>
    <row r="31" spans="1:7" x14ac:dyDescent="0.2">
      <c r="A31" s="33"/>
      <c r="B31" s="29" t="s">
        <v>113</v>
      </c>
      <c r="C31" s="46">
        <v>3132195100</v>
      </c>
      <c r="D31" s="29">
        <v>444036200</v>
      </c>
      <c r="E31" s="29">
        <v>444036200</v>
      </c>
      <c r="F31" s="29">
        <f>+D31-E31</f>
        <v>0</v>
      </c>
      <c r="G31" s="29"/>
    </row>
  </sheetData>
  <mergeCells count="1">
    <mergeCell ref="A5:F5"/>
  </mergeCells>
  <pageMargins left="0.41" right="0.1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workbookViewId="0">
      <selection activeCell="A7" sqref="A7:F12"/>
    </sheetView>
  </sheetViews>
  <sheetFormatPr defaultRowHeight="15" x14ac:dyDescent="0.25"/>
  <cols>
    <col min="1" max="1" width="4.5703125" style="23" customWidth="1"/>
    <col min="2" max="2" width="36.5703125" style="23" customWidth="1"/>
    <col min="3" max="3" width="12.85546875" style="23" customWidth="1"/>
    <col min="4" max="4" width="12.7109375" style="23" customWidth="1"/>
    <col min="5" max="5" width="24.28515625" style="23" customWidth="1"/>
    <col min="6" max="6" width="34.140625" style="23" customWidth="1"/>
    <col min="7" max="16384" width="9.140625" style="23"/>
  </cols>
  <sheetData>
    <row r="2" spans="1:6" x14ac:dyDescent="0.25">
      <c r="A2" s="48" t="s">
        <v>82</v>
      </c>
      <c r="B2" s="48"/>
      <c r="C2" s="48"/>
      <c r="D2" s="48"/>
      <c r="E2" s="48"/>
      <c r="F2" s="48"/>
    </row>
    <row r="3" spans="1:6" x14ac:dyDescent="0.25">
      <c r="A3" s="26"/>
      <c r="B3" s="26"/>
      <c r="C3" s="26"/>
      <c r="D3" s="26"/>
      <c r="E3" s="26"/>
      <c r="F3" s="26"/>
    </row>
    <row r="4" spans="1:6" x14ac:dyDescent="0.2">
      <c r="F4" s="9" t="s">
        <v>119</v>
      </c>
    </row>
    <row r="5" spans="1:6" x14ac:dyDescent="0.25">
      <c r="A5" s="49" t="s">
        <v>18</v>
      </c>
      <c r="B5" s="50" t="s">
        <v>19</v>
      </c>
      <c r="C5" s="49" t="s">
        <v>20</v>
      </c>
      <c r="D5" s="50" t="s">
        <v>21</v>
      </c>
      <c r="E5" s="49" t="s">
        <v>22</v>
      </c>
      <c r="F5" s="49"/>
    </row>
    <row r="6" spans="1:6" x14ac:dyDescent="0.25">
      <c r="A6" s="49"/>
      <c r="B6" s="50"/>
      <c r="C6" s="49"/>
      <c r="D6" s="50"/>
      <c r="E6" s="39" t="s">
        <v>23</v>
      </c>
      <c r="F6" s="39" t="s">
        <v>24</v>
      </c>
    </row>
    <row r="7" spans="1:6" x14ac:dyDescent="0.25">
      <c r="A7" s="21">
        <v>1</v>
      </c>
      <c r="B7" s="22" t="s">
        <v>25</v>
      </c>
      <c r="C7" s="22">
        <v>67216100</v>
      </c>
      <c r="D7" s="2">
        <v>11202599.16</v>
      </c>
      <c r="E7" s="22" t="s">
        <v>26</v>
      </c>
      <c r="F7" s="22" t="s">
        <v>27</v>
      </c>
    </row>
    <row r="8" spans="1:6" x14ac:dyDescent="0.25">
      <c r="A8" s="21">
        <v>2</v>
      </c>
      <c r="B8" s="22" t="s">
        <v>28</v>
      </c>
      <c r="C8" s="22">
        <v>1009800</v>
      </c>
      <c r="D8" s="22">
        <v>2525200</v>
      </c>
      <c r="E8" s="22" t="s">
        <v>29</v>
      </c>
      <c r="F8" s="22"/>
    </row>
    <row r="9" spans="1:6" x14ac:dyDescent="0.25">
      <c r="A9" s="21">
        <v>3</v>
      </c>
      <c r="B9" s="22" t="s">
        <v>12</v>
      </c>
      <c r="C9" s="22">
        <v>24577100</v>
      </c>
      <c r="D9" s="2">
        <v>4019405</v>
      </c>
      <c r="E9" s="22" t="s">
        <v>30</v>
      </c>
      <c r="F9" s="22" t="s">
        <v>31</v>
      </c>
    </row>
    <row r="10" spans="1:6" x14ac:dyDescent="0.25">
      <c r="A10" s="21">
        <v>4</v>
      </c>
      <c r="B10" s="22" t="s">
        <v>32</v>
      </c>
      <c r="C10" s="22">
        <f>5999917*12</f>
        <v>71999004</v>
      </c>
      <c r="D10" s="22">
        <f>5999917*2</f>
        <v>11999834</v>
      </c>
      <c r="E10" s="22" t="s">
        <v>33</v>
      </c>
      <c r="F10" s="22" t="s">
        <v>31</v>
      </c>
    </row>
    <row r="11" spans="1:6" x14ac:dyDescent="0.25">
      <c r="A11" s="21">
        <v>5</v>
      </c>
      <c r="B11" s="22" t="s">
        <v>34</v>
      </c>
      <c r="C11" s="22">
        <f>460000*12</f>
        <v>5520000</v>
      </c>
      <c r="D11" s="22">
        <v>864647.3</v>
      </c>
      <c r="E11" s="22" t="s">
        <v>35</v>
      </c>
      <c r="F11" s="22" t="s">
        <v>31</v>
      </c>
    </row>
    <row r="12" spans="1:6" x14ac:dyDescent="0.25">
      <c r="A12" s="21">
        <v>6</v>
      </c>
      <c r="B12" s="22" t="s">
        <v>36</v>
      </c>
      <c r="C12" s="22">
        <v>32000000</v>
      </c>
      <c r="D12" s="22">
        <v>4352400</v>
      </c>
      <c r="E12" s="22" t="s">
        <v>37</v>
      </c>
      <c r="F12" s="22"/>
    </row>
  </sheetData>
  <mergeCells count="6">
    <mergeCell ref="A2:F2"/>
    <mergeCell ref="A5:A6"/>
    <mergeCell ref="B5:B6"/>
    <mergeCell ref="C5:C6"/>
    <mergeCell ref="D5:D6"/>
    <mergeCell ref="E5:F5"/>
  </mergeCells>
  <pageMargins left="0.57999999999999996" right="0.17" top="1.27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workbookViewId="0">
      <selection activeCell="A6" sqref="A6:G7"/>
    </sheetView>
  </sheetViews>
  <sheetFormatPr defaultRowHeight="15" x14ac:dyDescent="0.25"/>
  <cols>
    <col min="1" max="1" width="14.140625" customWidth="1"/>
    <col min="2" max="2" width="14.7109375" customWidth="1"/>
    <col min="4" max="4" width="30" customWidth="1"/>
    <col min="5" max="5" width="10.42578125" customWidth="1"/>
    <col min="6" max="6" width="11.140625" customWidth="1"/>
    <col min="7" max="7" width="28.42578125" customWidth="1"/>
  </cols>
  <sheetData>
    <row r="2" spans="1:7" x14ac:dyDescent="0.25">
      <c r="A2" s="51" t="s">
        <v>81</v>
      </c>
      <c r="B2" s="51"/>
      <c r="C2" s="51"/>
      <c r="D2" s="51"/>
      <c r="E2" s="51"/>
      <c r="F2" s="51"/>
      <c r="G2" s="51"/>
    </row>
    <row r="3" spans="1:7" s="8" customFormat="1" ht="9" customHeight="1" x14ac:dyDescent="0.25">
      <c r="A3" s="1"/>
      <c r="B3" s="1"/>
      <c r="C3" s="1"/>
      <c r="D3" s="1"/>
      <c r="E3" s="1"/>
      <c r="F3" s="1"/>
      <c r="G3" s="1"/>
    </row>
    <row r="4" spans="1:7" x14ac:dyDescent="0.25">
      <c r="G4" s="9" t="s">
        <v>120</v>
      </c>
    </row>
    <row r="5" spans="1:7" s="1" customFormat="1" x14ac:dyDescent="0.25">
      <c r="A5" s="40" t="s">
        <v>38</v>
      </c>
      <c r="B5" s="40" t="s">
        <v>39</v>
      </c>
      <c r="C5" s="40" t="s">
        <v>40</v>
      </c>
      <c r="D5" s="40" t="s">
        <v>41</v>
      </c>
      <c r="E5" s="40" t="s">
        <v>42</v>
      </c>
      <c r="F5" s="40" t="s">
        <v>43</v>
      </c>
      <c r="G5" s="40" t="s">
        <v>44</v>
      </c>
    </row>
    <row r="6" spans="1:7" x14ac:dyDescent="0.25">
      <c r="A6" s="6">
        <v>100900012043</v>
      </c>
      <c r="B6" s="2" t="s">
        <v>45</v>
      </c>
      <c r="C6" s="5">
        <v>43134</v>
      </c>
      <c r="D6" s="2" t="s">
        <v>46</v>
      </c>
      <c r="E6" s="2">
        <v>220610700</v>
      </c>
      <c r="F6" s="2"/>
      <c r="G6" s="2" t="s">
        <v>47</v>
      </c>
    </row>
    <row r="7" spans="1:7" s="23" customFormat="1" ht="30" x14ac:dyDescent="0.25">
      <c r="A7" s="36">
        <v>1805107206</v>
      </c>
      <c r="B7" s="22" t="s">
        <v>109</v>
      </c>
      <c r="C7" s="37">
        <v>43153</v>
      </c>
      <c r="D7" s="24" t="s">
        <v>110</v>
      </c>
      <c r="E7" s="22"/>
      <c r="F7" s="22">
        <v>5999917</v>
      </c>
      <c r="G7" s="22" t="s">
        <v>111</v>
      </c>
    </row>
    <row r="8" spans="1:7" x14ac:dyDescent="0.25">
      <c r="A8" s="20"/>
      <c r="B8" s="2"/>
      <c r="C8" s="5"/>
      <c r="D8" s="2"/>
      <c r="E8" s="2"/>
      <c r="F8" s="2"/>
      <c r="G8" s="2"/>
    </row>
    <row r="9" spans="1:7" x14ac:dyDescent="0.25">
      <c r="A9" s="6"/>
      <c r="B9" s="2"/>
      <c r="C9" s="5"/>
      <c r="D9" s="2"/>
      <c r="E9" s="2"/>
      <c r="F9" s="2"/>
      <c r="G9" s="2"/>
    </row>
    <row r="10" spans="1:7" x14ac:dyDescent="0.25">
      <c r="A10" s="4"/>
      <c r="B10" s="2"/>
      <c r="C10" s="5"/>
      <c r="D10" s="2"/>
      <c r="E10" s="2"/>
      <c r="F10" s="2"/>
      <c r="G10" s="2"/>
    </row>
    <row r="11" spans="1:7" x14ac:dyDescent="0.25">
      <c r="A11" s="20"/>
      <c r="B11" s="2"/>
      <c r="C11" s="5"/>
      <c r="D11" s="2"/>
      <c r="E11" s="2"/>
      <c r="F11" s="2"/>
      <c r="G11" s="2"/>
    </row>
  </sheetData>
  <mergeCells count="1">
    <mergeCell ref="A2:G2"/>
  </mergeCells>
  <pageMargins left="0.81" right="0.25" top="1.81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tabSelected="1" topLeftCell="A10" workbookViewId="0">
      <selection activeCell="D23" sqref="D23"/>
    </sheetView>
  </sheetViews>
  <sheetFormatPr defaultRowHeight="15" x14ac:dyDescent="0.25"/>
  <cols>
    <col min="1" max="1" width="11.7109375" customWidth="1"/>
    <col min="2" max="2" width="4.5703125" customWidth="1"/>
    <col min="3" max="3" width="39.42578125" customWidth="1"/>
    <col min="4" max="4" width="10" customWidth="1"/>
    <col min="6" max="6" width="6.28515625" customWidth="1"/>
    <col min="7" max="7" width="9" customWidth="1"/>
    <col min="8" max="8" width="11.140625" customWidth="1"/>
    <col min="9" max="9" width="12.85546875" customWidth="1"/>
    <col min="10" max="10" width="14.5703125" customWidth="1"/>
    <col min="11" max="11" width="6.5703125" customWidth="1"/>
  </cols>
  <sheetData>
    <row r="2" spans="1:11" x14ac:dyDescent="0.25">
      <c r="A2" s="51" t="s">
        <v>80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x14ac:dyDescent="0.25">
      <c r="H3" s="52" t="s">
        <v>108</v>
      </c>
      <c r="I3" s="52"/>
      <c r="J3" s="52"/>
      <c r="K3" s="52"/>
    </row>
    <row r="4" spans="1:11" ht="24" customHeight="1" x14ac:dyDescent="0.25">
      <c r="A4" s="49" t="s">
        <v>48</v>
      </c>
      <c r="B4" s="49" t="s">
        <v>18</v>
      </c>
      <c r="C4" s="49" t="s">
        <v>49</v>
      </c>
      <c r="D4" s="50" t="s">
        <v>50</v>
      </c>
      <c r="E4" s="50" t="s">
        <v>51</v>
      </c>
      <c r="F4" s="50" t="s">
        <v>52</v>
      </c>
      <c r="G4" s="50" t="s">
        <v>53</v>
      </c>
      <c r="H4" s="50"/>
      <c r="I4" s="50"/>
      <c r="J4" s="50"/>
      <c r="K4" s="50"/>
    </row>
    <row r="5" spans="1:11" ht="75" x14ac:dyDescent="0.25">
      <c r="A5" s="49"/>
      <c r="B5" s="49"/>
      <c r="C5" s="49"/>
      <c r="D5" s="50"/>
      <c r="E5" s="50"/>
      <c r="F5" s="50"/>
      <c r="G5" s="41" t="s">
        <v>54</v>
      </c>
      <c r="H5" s="41" t="s">
        <v>55</v>
      </c>
      <c r="I5" s="41" t="s">
        <v>56</v>
      </c>
      <c r="J5" s="42" t="s">
        <v>57</v>
      </c>
      <c r="K5" s="41" t="s">
        <v>58</v>
      </c>
    </row>
    <row r="6" spans="1:11" x14ac:dyDescent="0.25">
      <c r="A6" s="53" t="s">
        <v>59</v>
      </c>
      <c r="B6" s="2">
        <v>1.1000000000000001</v>
      </c>
      <c r="C6" s="2" t="s">
        <v>60</v>
      </c>
      <c r="D6" s="3"/>
      <c r="E6" s="3"/>
      <c r="F6" s="3"/>
      <c r="G6" s="3"/>
      <c r="H6" s="3"/>
      <c r="I6" s="3"/>
      <c r="J6" s="3"/>
      <c r="K6" s="3"/>
    </row>
    <row r="7" spans="1:11" x14ac:dyDescent="0.25">
      <c r="A7" s="54"/>
      <c r="B7" s="2">
        <v>1.2</v>
      </c>
      <c r="C7" s="2" t="s">
        <v>61</v>
      </c>
      <c r="D7" s="3"/>
      <c r="E7" s="3"/>
      <c r="F7" s="3"/>
      <c r="G7" s="3"/>
      <c r="H7" s="3"/>
      <c r="I7" s="3"/>
      <c r="J7" s="3"/>
      <c r="K7" s="3"/>
    </row>
    <row r="8" spans="1:11" x14ac:dyDescent="0.25">
      <c r="A8" s="54"/>
      <c r="B8" s="2">
        <v>1.3</v>
      </c>
      <c r="C8" s="2" t="s">
        <v>62</v>
      </c>
      <c r="D8" s="3">
        <v>153</v>
      </c>
      <c r="E8" s="3">
        <v>145</v>
      </c>
      <c r="F8" s="3">
        <v>8</v>
      </c>
      <c r="G8" s="3"/>
      <c r="H8" s="3"/>
      <c r="I8" s="3"/>
      <c r="J8" s="3">
        <v>1</v>
      </c>
      <c r="K8" s="3">
        <v>6</v>
      </c>
    </row>
    <row r="9" spans="1:11" x14ac:dyDescent="0.25">
      <c r="A9" s="54"/>
      <c r="B9" s="2">
        <v>1.4</v>
      </c>
      <c r="C9" s="2" t="s">
        <v>63</v>
      </c>
      <c r="D9" s="3"/>
      <c r="E9" s="3"/>
      <c r="F9" s="3"/>
      <c r="G9" s="3"/>
      <c r="H9" s="3"/>
      <c r="I9" s="3"/>
      <c r="J9" s="3"/>
      <c r="K9" s="3"/>
    </row>
    <row r="10" spans="1:11" ht="45" x14ac:dyDescent="0.25">
      <c r="A10" s="54"/>
      <c r="B10" s="2">
        <v>1.5</v>
      </c>
      <c r="C10" s="25" t="s">
        <v>64</v>
      </c>
      <c r="D10" s="3"/>
      <c r="E10" s="3"/>
      <c r="F10" s="3"/>
      <c r="G10" s="3"/>
      <c r="H10" s="3"/>
      <c r="I10" s="3"/>
      <c r="J10" s="3"/>
      <c r="K10" s="3"/>
    </row>
    <row r="11" spans="1:11" ht="30" x14ac:dyDescent="0.25">
      <c r="A11" s="54"/>
      <c r="B11" s="2">
        <v>1.6</v>
      </c>
      <c r="C11" s="25" t="s">
        <v>65</v>
      </c>
      <c r="D11" s="3"/>
      <c r="E11" s="3"/>
      <c r="F11" s="3"/>
      <c r="G11" s="3"/>
      <c r="H11" s="3"/>
      <c r="I11" s="3"/>
      <c r="J11" s="3"/>
      <c r="K11" s="3"/>
    </row>
    <row r="12" spans="1:11" ht="30" x14ac:dyDescent="0.25">
      <c r="A12" s="54"/>
      <c r="B12" s="2">
        <v>1.7</v>
      </c>
      <c r="C12" s="25" t="s">
        <v>66</v>
      </c>
      <c r="D12" s="3"/>
      <c r="E12" s="3"/>
      <c r="F12" s="3"/>
      <c r="G12" s="3"/>
      <c r="H12" s="3"/>
      <c r="I12" s="3"/>
      <c r="J12" s="3"/>
      <c r="K12" s="3"/>
    </row>
    <row r="13" spans="1:11" ht="30" x14ac:dyDescent="0.25">
      <c r="A13" s="54"/>
      <c r="B13" s="2">
        <v>1.8</v>
      </c>
      <c r="C13" s="25" t="s">
        <v>67</v>
      </c>
      <c r="D13" s="3"/>
      <c r="E13" s="3"/>
      <c r="F13" s="3"/>
      <c r="G13" s="3"/>
      <c r="H13" s="3"/>
      <c r="I13" s="3"/>
      <c r="J13" s="3"/>
      <c r="K13" s="3"/>
    </row>
    <row r="14" spans="1:11" ht="30" x14ac:dyDescent="0.25">
      <c r="A14" s="54"/>
      <c r="B14" s="2">
        <v>1.9</v>
      </c>
      <c r="C14" s="25" t="s">
        <v>68</v>
      </c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54"/>
      <c r="B15" s="7" t="s">
        <v>69</v>
      </c>
      <c r="C15" s="2" t="s">
        <v>70</v>
      </c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54"/>
      <c r="B16" s="2">
        <v>1.1100000000000001</v>
      </c>
      <c r="C16" s="2" t="s">
        <v>71</v>
      </c>
      <c r="D16" s="3">
        <v>8</v>
      </c>
      <c r="E16" s="3">
        <v>7</v>
      </c>
      <c r="F16" s="3">
        <v>1</v>
      </c>
      <c r="G16" s="3"/>
      <c r="H16" s="3"/>
      <c r="I16" s="3"/>
      <c r="J16" s="3"/>
      <c r="K16" s="3">
        <v>1</v>
      </c>
    </row>
    <row r="17" spans="1:11" x14ac:dyDescent="0.25">
      <c r="A17" s="55"/>
      <c r="B17" s="2"/>
      <c r="C17" s="2" t="s">
        <v>72</v>
      </c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56" t="s">
        <v>73</v>
      </c>
      <c r="B18" s="2">
        <v>2.1</v>
      </c>
      <c r="C18" s="2" t="s">
        <v>74</v>
      </c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56"/>
      <c r="B19" s="2">
        <v>2.2000000000000002</v>
      </c>
      <c r="C19" s="2" t="s">
        <v>75</v>
      </c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56"/>
      <c r="B20" s="2">
        <v>2.2999999999999998</v>
      </c>
      <c r="C20" s="2" t="s">
        <v>76</v>
      </c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2"/>
      <c r="B21" s="2"/>
      <c r="C21" s="2" t="s">
        <v>72</v>
      </c>
      <c r="D21" s="3">
        <f>+D8+D16</f>
        <v>161</v>
      </c>
      <c r="E21" s="3">
        <f t="shared" ref="E21:K21" si="0">+E8+E16</f>
        <v>152</v>
      </c>
      <c r="F21" s="3">
        <f t="shared" si="0"/>
        <v>9</v>
      </c>
      <c r="G21" s="3">
        <f t="shared" si="0"/>
        <v>0</v>
      </c>
      <c r="H21" s="3">
        <f t="shared" si="0"/>
        <v>0</v>
      </c>
      <c r="I21" s="3">
        <f t="shared" si="0"/>
        <v>0</v>
      </c>
      <c r="J21" s="3">
        <f t="shared" si="0"/>
        <v>1</v>
      </c>
      <c r="K21" s="3">
        <f t="shared" si="0"/>
        <v>7</v>
      </c>
    </row>
  </sheetData>
  <mergeCells count="11">
    <mergeCell ref="A2:K2"/>
    <mergeCell ref="H3:K3"/>
    <mergeCell ref="A6:A17"/>
    <mergeCell ref="A18:A20"/>
    <mergeCell ref="G4:K4"/>
    <mergeCell ref="D4:D5"/>
    <mergeCell ref="E4:E5"/>
    <mergeCell ref="F4:F5"/>
    <mergeCell ref="A4:A5"/>
    <mergeCell ref="B4:B5"/>
    <mergeCell ref="C4:C5"/>
  </mergeCells>
  <pageMargins left="0.21" right="0.17" top="0.75" bottom="0.75" header="0.3" footer="0.3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opLeftCell="A9" workbookViewId="0">
      <selection activeCell="G10" sqref="G10"/>
    </sheetView>
  </sheetViews>
  <sheetFormatPr defaultRowHeight="12.75" x14ac:dyDescent="0.2"/>
  <cols>
    <col min="1" max="1" width="5.140625" style="9" customWidth="1"/>
    <col min="2" max="2" width="53.7109375" style="9" customWidth="1"/>
    <col min="3" max="3" width="17.42578125" style="9" customWidth="1"/>
    <col min="4" max="4" width="16.5703125" style="9" customWidth="1"/>
    <col min="5" max="5" width="17.42578125" style="9" customWidth="1"/>
    <col min="6" max="6" width="18.140625" style="9" customWidth="1"/>
    <col min="7" max="7" width="28.7109375" style="9" customWidth="1"/>
    <col min="8" max="16384" width="9.140625" style="9"/>
  </cols>
  <sheetData>
    <row r="2" spans="1:7" x14ac:dyDescent="0.2">
      <c r="A2" s="47" t="s">
        <v>102</v>
      </c>
      <c r="B2" s="47"/>
      <c r="C2" s="47"/>
      <c r="D2" s="47"/>
      <c r="E2" s="47"/>
      <c r="F2" s="47"/>
    </row>
    <row r="3" spans="1:7" x14ac:dyDescent="0.2">
      <c r="A3" s="27"/>
      <c r="B3" s="27"/>
      <c r="C3" s="27"/>
      <c r="D3" s="27"/>
      <c r="E3" s="27"/>
      <c r="F3" s="27"/>
    </row>
    <row r="4" spans="1:7" x14ac:dyDescent="0.2">
      <c r="E4" s="57" t="s">
        <v>119</v>
      </c>
      <c r="F4" s="57"/>
    </row>
    <row r="5" spans="1:7" ht="15" customHeight="1" x14ac:dyDescent="0.2">
      <c r="A5" s="58" t="s">
        <v>83</v>
      </c>
      <c r="B5" s="58" t="s">
        <v>84</v>
      </c>
      <c r="C5" s="44" t="s">
        <v>85</v>
      </c>
      <c r="D5" s="60" t="s">
        <v>86</v>
      </c>
      <c r="E5" s="61"/>
      <c r="F5" s="44" t="s">
        <v>87</v>
      </c>
      <c r="G5" s="43"/>
    </row>
    <row r="6" spans="1:7" x14ac:dyDescent="0.2">
      <c r="A6" s="59"/>
      <c r="B6" s="59"/>
      <c r="C6" s="44" t="s">
        <v>88</v>
      </c>
      <c r="D6" s="62" t="s">
        <v>89</v>
      </c>
      <c r="E6" s="63"/>
      <c r="F6" s="44" t="s">
        <v>90</v>
      </c>
      <c r="G6" s="43"/>
    </row>
    <row r="7" spans="1:7" x14ac:dyDescent="0.2">
      <c r="A7" s="33">
        <v>1</v>
      </c>
      <c r="B7" s="34" t="s">
        <v>91</v>
      </c>
      <c r="C7" s="15">
        <v>3132195100</v>
      </c>
      <c r="D7" s="38">
        <v>444036200</v>
      </c>
      <c r="E7" s="38">
        <v>391478219.23000002</v>
      </c>
      <c r="F7" s="15">
        <f>+D7-E7</f>
        <v>52557980.769999981</v>
      </c>
      <c r="G7" s="28"/>
    </row>
    <row r="8" spans="1:7" x14ac:dyDescent="0.2">
      <c r="A8" s="33">
        <v>2</v>
      </c>
      <c r="B8" s="34" t="s">
        <v>107</v>
      </c>
      <c r="C8" s="15">
        <v>3132195100</v>
      </c>
      <c r="D8" s="38">
        <v>444036200</v>
      </c>
      <c r="E8" s="38">
        <v>391478219.23000002</v>
      </c>
      <c r="F8" s="15">
        <f t="shared" ref="F8:F22" si="0">+D8-E8</f>
        <v>52557980.769999981</v>
      </c>
      <c r="G8" s="29"/>
    </row>
    <row r="9" spans="1:7" x14ac:dyDescent="0.2">
      <c r="A9" s="33">
        <v>3</v>
      </c>
      <c r="B9" s="34" t="s">
        <v>92</v>
      </c>
      <c r="C9" s="15">
        <v>2832195100</v>
      </c>
      <c r="D9" s="38">
        <v>441536200</v>
      </c>
      <c r="E9" s="38">
        <v>388978219.23000002</v>
      </c>
      <c r="F9" s="15">
        <f t="shared" si="0"/>
        <v>52557980.769999981</v>
      </c>
      <c r="G9" s="29"/>
    </row>
    <row r="10" spans="1:7" s="19" customFormat="1" ht="20.25" customHeight="1" x14ac:dyDescent="0.2">
      <c r="A10" s="33">
        <v>4</v>
      </c>
      <c r="B10" s="35" t="s">
        <v>93</v>
      </c>
      <c r="C10" s="16">
        <v>2537889200</v>
      </c>
      <c r="D10" s="38">
        <v>341536200</v>
      </c>
      <c r="E10" s="38">
        <v>334532029</v>
      </c>
      <c r="F10" s="16">
        <f t="shared" si="0"/>
        <v>7004171</v>
      </c>
      <c r="G10" s="30"/>
    </row>
    <row r="11" spans="1:7" x14ac:dyDescent="0.2">
      <c r="A11" s="33">
        <v>5</v>
      </c>
      <c r="B11" s="34" t="s">
        <v>94</v>
      </c>
      <c r="C11" s="15">
        <v>44703700</v>
      </c>
      <c r="D11" s="38">
        <v>6830800</v>
      </c>
      <c r="E11" s="38">
        <v>6830800</v>
      </c>
      <c r="F11" s="15">
        <f t="shared" si="0"/>
        <v>0</v>
      </c>
      <c r="G11" s="29"/>
    </row>
    <row r="12" spans="1:7" x14ac:dyDescent="0.2">
      <c r="A12" s="33">
        <v>6</v>
      </c>
      <c r="B12" s="34" t="s">
        <v>95</v>
      </c>
      <c r="C12" s="15">
        <v>80525300</v>
      </c>
      <c r="D12" s="38">
        <v>14262700</v>
      </c>
      <c r="E12" s="38">
        <v>14201205.129999999</v>
      </c>
      <c r="F12" s="15">
        <f t="shared" si="0"/>
        <v>61494.870000001043</v>
      </c>
      <c r="G12" s="29"/>
    </row>
    <row r="13" spans="1:7" x14ac:dyDescent="0.2">
      <c r="A13" s="33">
        <v>7</v>
      </c>
      <c r="B13" s="34" t="s">
        <v>96</v>
      </c>
      <c r="C13" s="15">
        <v>152774500</v>
      </c>
      <c r="D13" s="38">
        <v>38995100</v>
      </c>
      <c r="E13" s="38">
        <v>21500252.100000001</v>
      </c>
      <c r="F13" s="15">
        <f t="shared" si="0"/>
        <v>17494847.899999999</v>
      </c>
      <c r="G13" s="29"/>
    </row>
    <row r="14" spans="1:7" x14ac:dyDescent="0.2">
      <c r="A14" s="33">
        <v>8</v>
      </c>
      <c r="B14" s="34" t="s">
        <v>97</v>
      </c>
      <c r="C14" s="15">
        <v>63025700</v>
      </c>
      <c r="D14" s="38">
        <v>13109100</v>
      </c>
      <c r="E14" s="38">
        <v>6032400</v>
      </c>
      <c r="F14" s="15">
        <f t="shared" si="0"/>
        <v>7076700</v>
      </c>
      <c r="G14" s="29"/>
    </row>
    <row r="15" spans="1:7" x14ac:dyDescent="0.2">
      <c r="A15" s="33">
        <v>9</v>
      </c>
      <c r="B15" s="34" t="s">
        <v>98</v>
      </c>
      <c r="C15" s="15">
        <v>103191600</v>
      </c>
      <c r="D15" s="38">
        <v>12532200</v>
      </c>
      <c r="E15" s="38">
        <v>4035133</v>
      </c>
      <c r="F15" s="15">
        <f t="shared" si="0"/>
        <v>8497067</v>
      </c>
      <c r="G15" s="29"/>
    </row>
    <row r="16" spans="1:7" x14ac:dyDescent="0.2">
      <c r="A16" s="33">
        <v>10</v>
      </c>
      <c r="B16" s="34" t="s">
        <v>99</v>
      </c>
      <c r="C16" s="15">
        <v>2366000</v>
      </c>
      <c r="D16" s="38">
        <v>1183000</v>
      </c>
      <c r="E16" s="38">
        <v>196000</v>
      </c>
      <c r="F16" s="15">
        <f t="shared" si="0"/>
        <v>987000</v>
      </c>
      <c r="G16" s="29"/>
    </row>
    <row r="17" spans="1:7" x14ac:dyDescent="0.2">
      <c r="A17" s="33">
        <v>11</v>
      </c>
      <c r="B17" s="34" t="s">
        <v>100</v>
      </c>
      <c r="C17" s="15">
        <v>26634000</v>
      </c>
      <c r="D17" s="38">
        <v>6966000</v>
      </c>
      <c r="E17" s="38">
        <v>1220400</v>
      </c>
      <c r="F17" s="15">
        <f t="shared" si="0"/>
        <v>5745600</v>
      </c>
      <c r="G17" s="29"/>
    </row>
    <row r="18" spans="1:7" s="19" customFormat="1" ht="15" customHeight="1" x14ac:dyDescent="0.2">
      <c r="A18" s="33">
        <v>12</v>
      </c>
      <c r="B18" s="35" t="s">
        <v>16</v>
      </c>
      <c r="C18" s="16">
        <v>15451100</v>
      </c>
      <c r="D18" s="38">
        <v>6121100</v>
      </c>
      <c r="E18" s="38">
        <v>430000</v>
      </c>
      <c r="F18" s="16">
        <f t="shared" si="0"/>
        <v>5691100</v>
      </c>
      <c r="G18" s="30"/>
    </row>
    <row r="19" spans="1:7" x14ac:dyDescent="0.2">
      <c r="A19" s="33">
        <v>13</v>
      </c>
      <c r="B19" s="34" t="s">
        <v>101</v>
      </c>
      <c r="C19" s="15"/>
      <c r="D19" s="38"/>
      <c r="E19" s="38"/>
      <c r="F19" s="15">
        <f t="shared" si="0"/>
        <v>0</v>
      </c>
      <c r="G19" s="29"/>
    </row>
    <row r="20" spans="1:7" s="19" customFormat="1" ht="23.25" customHeight="1" x14ac:dyDescent="0.2">
      <c r="A20" s="33">
        <v>14</v>
      </c>
      <c r="B20" s="35" t="s">
        <v>106</v>
      </c>
      <c r="C20" s="16">
        <v>294305900</v>
      </c>
      <c r="D20" s="38">
        <v>2500000</v>
      </c>
      <c r="E20" s="38">
        <v>2500000</v>
      </c>
      <c r="F20" s="16">
        <f>+D20-E20</f>
        <v>0</v>
      </c>
      <c r="G20" s="30"/>
    </row>
    <row r="21" spans="1:7" s="19" customFormat="1" x14ac:dyDescent="0.2">
      <c r="A21" s="33">
        <v>15</v>
      </c>
      <c r="B21" s="35" t="s">
        <v>105</v>
      </c>
      <c r="C21" s="16"/>
      <c r="D21" s="38"/>
      <c r="E21" s="38"/>
      <c r="F21" s="16">
        <f t="shared" si="0"/>
        <v>0</v>
      </c>
      <c r="G21" s="32"/>
    </row>
    <row r="22" spans="1:7" s="19" customFormat="1" x14ac:dyDescent="0.2">
      <c r="A22" s="33">
        <v>16</v>
      </c>
      <c r="B22" s="35" t="s">
        <v>104</v>
      </c>
      <c r="C22" s="16">
        <v>294305900</v>
      </c>
      <c r="D22" s="38">
        <v>2500000</v>
      </c>
      <c r="E22" s="38">
        <v>2500000</v>
      </c>
      <c r="F22" s="16">
        <f t="shared" si="0"/>
        <v>0</v>
      </c>
      <c r="G22" s="32"/>
    </row>
  </sheetData>
  <mergeCells count="6">
    <mergeCell ref="A2:F2"/>
    <mergeCell ref="E4:F4"/>
    <mergeCell ref="B5:B6"/>
    <mergeCell ref="A5:A6"/>
    <mergeCell ref="D5:E5"/>
    <mergeCell ref="D6:E6"/>
  </mergeCells>
  <pageMargins left="0.63" right="0.17" top="1.38" bottom="0.75" header="0.87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tusuv</vt:lpstr>
      <vt:lpstr>5 saya</vt:lpstr>
      <vt:lpstr>tsalingaas busad</vt:lpstr>
      <vt:lpstr>oron toonii medee</vt:lpstr>
      <vt:lpstr>Tusviin oorchlolt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daagii</cp:lastModifiedBy>
  <cp:lastPrinted>2017-12-14T02:20:18Z</cp:lastPrinted>
  <dcterms:created xsi:type="dcterms:W3CDTF">2017-11-02T07:57:48Z</dcterms:created>
  <dcterms:modified xsi:type="dcterms:W3CDTF">2018-03-09T02:30:32Z</dcterms:modified>
</cp:coreProperties>
</file>